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tiu\Downloads\Моисеев\"/>
    </mc:Choice>
  </mc:AlternateContent>
  <xr:revisionPtr revIDLastSave="0" documentId="13_ncr:1_{91E78F12-6E6A-4AC3-9DF4-C7CFBEE6290A}" xr6:coauthVersionLast="47" xr6:coauthVersionMax="47" xr10:uidLastSave="{00000000-0000-0000-0000-000000000000}"/>
  <bookViews>
    <workbookView xWindow="-120" yWindow="-120" windowWidth="20730" windowHeight="11160" xr2:uid="{17E79D95-15A7-4344-B3E7-185D5979D6D4}"/>
  </bookViews>
  <sheets>
    <sheet name="Лист1" sheetId="1" r:id="rId1"/>
  </sheets>
  <definedNames>
    <definedName name="solver_adj" localSheetId="0" hidden="1">Лист1!$J$3:$J$7</definedName>
    <definedName name="solver_cvg" localSheetId="0" hidden="1">0.0001</definedName>
    <definedName name="solver_drv" localSheetId="0" hidden="1">1</definedName>
    <definedName name="solver_eng" localSheetId="0" hidden="1">2</definedName>
    <definedName name="solver_est" localSheetId="0" hidden="1">1</definedName>
    <definedName name="solver_itr" localSheetId="0" hidden="1">2147483647</definedName>
    <definedName name="solver_lhs1" localSheetId="0" hidden="1">Лист1!$C$9:$H$9</definedName>
    <definedName name="solver_lhs2" localSheetId="0" hidden="1">Лист1!$J$3:$J$7</definedName>
    <definedName name="solver_mip" localSheetId="0" hidden="1">2147483647</definedName>
    <definedName name="solver_mni" localSheetId="0" hidden="1">30</definedName>
    <definedName name="solver_mrt" localSheetId="0" hidden="1">0.075</definedName>
    <definedName name="solver_msl" localSheetId="0" hidden="1">2</definedName>
    <definedName name="solver_neg" localSheetId="0" hidden="1">1</definedName>
    <definedName name="solver_nod" localSheetId="0" hidden="1">2147483647</definedName>
    <definedName name="solver_num" localSheetId="0" hidden="1">2</definedName>
    <definedName name="solver_nwt" localSheetId="0" hidden="1">1</definedName>
    <definedName name="solver_opt" localSheetId="0" hidden="1">Лист1!$C$21</definedName>
    <definedName name="solver_pre" localSheetId="0" hidden="1">0.000001</definedName>
    <definedName name="solver_rbv" localSheetId="0" hidden="1">1</definedName>
    <definedName name="solver_rel1" localSheetId="0" hidden="1">1</definedName>
    <definedName name="solver_rel2" localSheetId="0" hidden="1">5</definedName>
    <definedName name="solver_rhs1" localSheetId="0" hidden="1">Лист1!$C$10:$H$10</definedName>
    <definedName name="solver_rhs2" localSheetId="0" hidden="1">"бинарное"</definedName>
    <definedName name="solver_rlx" localSheetId="0" hidden="1">2</definedName>
    <definedName name="solver_rsd" localSheetId="0" hidden="1">0</definedName>
    <definedName name="solver_scl" localSheetId="0" hidden="1">1</definedName>
    <definedName name="solver_sho" localSheetId="0" hidden="1">2</definedName>
    <definedName name="solver_ssz" localSheetId="0" hidden="1">100</definedName>
    <definedName name="solver_tim" localSheetId="0" hidden="1">2147483647</definedName>
    <definedName name="solver_tol" localSheetId="0" hidden="1">0.01</definedName>
    <definedName name="solver_typ" localSheetId="0" hidden="1">1</definedName>
    <definedName name="solver_val" localSheetId="0" hidden="1">0</definedName>
    <definedName name="solver_ver" localSheetId="0" hidden="1">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9" i="1" l="1"/>
  <c r="G19" i="1"/>
  <c r="F19" i="1"/>
  <c r="E19" i="1"/>
  <c r="D19" i="1"/>
  <c r="C19" i="1"/>
  <c r="H18" i="1"/>
  <c r="H20" i="1" s="1"/>
  <c r="G18" i="1"/>
  <c r="G20" i="1" s="1"/>
  <c r="F18" i="1"/>
  <c r="F20" i="1" s="1"/>
  <c r="E18" i="1"/>
  <c r="E20" i="1" s="1"/>
  <c r="D18" i="1"/>
  <c r="D20" i="1" s="1"/>
  <c r="C18" i="1"/>
  <c r="C20" i="1" s="1"/>
  <c r="H9" i="1"/>
  <c r="G9" i="1"/>
  <c r="F9" i="1"/>
  <c r="E9" i="1"/>
  <c r="D9" i="1"/>
  <c r="C9" i="1"/>
  <c r="C21" i="1" l="1"/>
</calcChain>
</file>

<file path=xl/sharedStrings.xml><?xml version="1.0" encoding="utf-8"?>
<sst xmlns="http://schemas.openxmlformats.org/spreadsheetml/2006/main" count="21" uniqueCount="16">
  <si>
    <t>Инвестиции (тыс. руб.):</t>
  </si>
  <si>
    <t>Нейросети ArtLebedev</t>
  </si>
  <si>
    <t>Создание ПО под 5G</t>
  </si>
  <si>
    <t>Интернет-магазин</t>
  </si>
  <si>
    <t>Помощь трейдеру</t>
  </si>
  <si>
    <t>Платформа под ресейл</t>
  </si>
  <si>
    <t>Кварталы:</t>
  </si>
  <si>
    <t>Берём</t>
  </si>
  <si>
    <t>проект?</t>
  </si>
  <si>
    <t xml:space="preserve"> Макс. инвестиции:</t>
  </si>
  <si>
    <t>Прибыль (тыс. руб.):</t>
  </si>
  <si>
    <t>Целевая функция:</t>
  </si>
  <si>
    <t>Вывод: берём все проекты за исплючением Нейросети ArtLebedev (1)</t>
  </si>
  <si>
    <t>Прибыль</t>
  </si>
  <si>
    <t>Прибыль с учётом инфл.</t>
  </si>
  <si>
    <t>Инфляция в квартал = 5%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</si>
</sst>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#,##0.00\ &quot;₽&quot;;[Red]\-#,##0.00\ &quot;₽&quot;"/>
  </numFmts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right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8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90F8AC-E90B-4346-999B-D62301733345}">
  <dimension ref="A1:J22"/>
  <sheetViews>
    <sheetView tabSelected="1" topLeftCell="A2" workbookViewId="0">
      <selection activeCell="H21" sqref="H21"/>
    </sheetView>
  </sheetViews>
  <sheetFormatPr defaultRowHeight="15" x14ac:dyDescent="0.25"/>
  <cols>
    <col min="1" max="1" width="15.28515625" customWidth="1"/>
    <col min="3" max="3" width="10.5703125" bestFit="1" customWidth="1"/>
  </cols>
  <sheetData>
    <row r="1" spans="2:10" x14ac:dyDescent="0.25">
      <c r="E1" t="s">
        <v>0</v>
      </c>
      <c r="J1" t="s">
        <v>7</v>
      </c>
    </row>
    <row r="2" spans="2:10" x14ac:dyDescent="0.25">
      <c r="B2" s="1" t="s">
        <v>6</v>
      </c>
      <c r="C2">
        <v>1</v>
      </c>
      <c r="D2">
        <v>2</v>
      </c>
      <c r="E2">
        <v>3</v>
      </c>
      <c r="F2">
        <v>4</v>
      </c>
      <c r="G2">
        <v>5</v>
      </c>
      <c r="H2">
        <v>6</v>
      </c>
      <c r="J2" t="s">
        <v>8</v>
      </c>
    </row>
    <row r="3" spans="2:10" x14ac:dyDescent="0.25">
      <c r="B3" s="1" t="s">
        <v>1</v>
      </c>
      <c r="C3" s="2">
        <v>500</v>
      </c>
      <c r="D3" s="2">
        <v>1500</v>
      </c>
      <c r="E3" s="2">
        <v>1200</v>
      </c>
      <c r="F3" s="2">
        <v>1000</v>
      </c>
      <c r="G3" s="2">
        <v>1200</v>
      </c>
      <c r="H3" s="2">
        <v>1600</v>
      </c>
      <c r="J3" s="3">
        <v>0</v>
      </c>
    </row>
    <row r="4" spans="2:10" x14ac:dyDescent="0.25">
      <c r="B4" s="1" t="s">
        <v>2</v>
      </c>
      <c r="C4" s="2">
        <v>300</v>
      </c>
      <c r="D4" s="2">
        <v>1000</v>
      </c>
      <c r="E4" s="2">
        <v>1000</v>
      </c>
      <c r="F4" s="2">
        <v>1400</v>
      </c>
      <c r="G4" s="2">
        <v>1400</v>
      </c>
      <c r="H4" s="2">
        <v>2000</v>
      </c>
      <c r="J4" s="4">
        <v>1</v>
      </c>
    </row>
    <row r="5" spans="2:10" x14ac:dyDescent="0.25">
      <c r="B5" s="1" t="s">
        <v>3</v>
      </c>
      <c r="C5" s="2">
        <v>100</v>
      </c>
      <c r="D5" s="2">
        <v>150</v>
      </c>
      <c r="E5" s="2">
        <v>50</v>
      </c>
      <c r="F5" s="2">
        <v>50</v>
      </c>
      <c r="G5" s="2">
        <v>50</v>
      </c>
      <c r="H5" s="2">
        <v>50</v>
      </c>
      <c r="J5" s="4">
        <v>1</v>
      </c>
    </row>
    <row r="6" spans="2:10" x14ac:dyDescent="0.25">
      <c r="B6" s="1" t="s">
        <v>4</v>
      </c>
      <c r="C6" s="2">
        <v>500</v>
      </c>
      <c r="D6" s="2">
        <v>500</v>
      </c>
      <c r="E6" s="2">
        <v>300</v>
      </c>
      <c r="F6" s="2">
        <v>100</v>
      </c>
      <c r="G6" s="2">
        <v>50</v>
      </c>
      <c r="H6" s="2">
        <v>50</v>
      </c>
      <c r="J6" s="4">
        <v>1</v>
      </c>
    </row>
    <row r="7" spans="2:10" x14ac:dyDescent="0.25">
      <c r="B7" s="1" t="s">
        <v>5</v>
      </c>
      <c r="C7" s="2">
        <v>100</v>
      </c>
      <c r="D7" s="2">
        <v>150</v>
      </c>
      <c r="E7" s="2">
        <v>0</v>
      </c>
      <c r="F7" s="2">
        <v>0</v>
      </c>
      <c r="G7" s="2">
        <v>0</v>
      </c>
      <c r="H7" s="2">
        <v>0</v>
      </c>
      <c r="J7" s="5">
        <v>1</v>
      </c>
    </row>
    <row r="9" spans="2:10" x14ac:dyDescent="0.25">
      <c r="C9">
        <f>SUMPRODUCT(C3:C7,$J3:$J7)</f>
        <v>1000</v>
      </c>
      <c r="D9">
        <f t="shared" ref="D9:H9" si="0">SUMPRODUCT(D3:D7,$J3:$J7)</f>
        <v>1800</v>
      </c>
      <c r="E9">
        <f t="shared" si="0"/>
        <v>1350</v>
      </c>
      <c r="F9">
        <f t="shared" si="0"/>
        <v>1550</v>
      </c>
      <c r="G9">
        <f t="shared" si="0"/>
        <v>1500</v>
      </c>
      <c r="H9">
        <f t="shared" si="0"/>
        <v>2100</v>
      </c>
    </row>
    <row r="10" spans="2:10" x14ac:dyDescent="0.25">
      <c r="B10" s="1" t="s">
        <v>9</v>
      </c>
      <c r="C10">
        <v>1500</v>
      </c>
      <c r="D10">
        <v>2000</v>
      </c>
      <c r="E10">
        <v>1500</v>
      </c>
      <c r="F10">
        <v>2500</v>
      </c>
      <c r="G10">
        <v>2200</v>
      </c>
      <c r="H10">
        <v>2700</v>
      </c>
    </row>
    <row r="12" spans="2:10" x14ac:dyDescent="0.25">
      <c r="D12" t="s">
        <v>10</v>
      </c>
    </row>
    <row r="13" spans="2:10" x14ac:dyDescent="0.25">
      <c r="B13" s="1" t="s">
        <v>1</v>
      </c>
      <c r="C13" s="2">
        <v>500</v>
      </c>
      <c r="D13" s="2">
        <v>1500</v>
      </c>
      <c r="E13" s="2">
        <v>1200</v>
      </c>
      <c r="F13" s="2">
        <v>1200</v>
      </c>
      <c r="G13" s="2">
        <v>1600</v>
      </c>
      <c r="H13" s="2">
        <v>2500</v>
      </c>
    </row>
    <row r="14" spans="2:10" x14ac:dyDescent="0.25">
      <c r="B14" s="1" t="s">
        <v>2</v>
      </c>
      <c r="C14" s="2">
        <v>0</v>
      </c>
      <c r="D14" s="2">
        <v>0</v>
      </c>
      <c r="E14" s="2">
        <v>0</v>
      </c>
      <c r="F14" s="2">
        <v>0</v>
      </c>
      <c r="G14" s="2">
        <v>10000</v>
      </c>
      <c r="H14" s="2">
        <v>5000</v>
      </c>
    </row>
    <row r="15" spans="2:10" x14ac:dyDescent="0.25">
      <c r="B15" s="1" t="s">
        <v>3</v>
      </c>
      <c r="C15" s="2">
        <v>0</v>
      </c>
      <c r="D15" s="2">
        <v>0</v>
      </c>
      <c r="E15" s="2">
        <v>50</v>
      </c>
      <c r="F15" s="2">
        <v>100</v>
      </c>
      <c r="G15" s="2">
        <v>150</v>
      </c>
      <c r="H15" s="2">
        <v>200</v>
      </c>
    </row>
    <row r="16" spans="2:10" x14ac:dyDescent="0.25">
      <c r="B16" s="1" t="s">
        <v>4</v>
      </c>
      <c r="C16" s="2">
        <v>0</v>
      </c>
      <c r="D16" s="2">
        <v>0</v>
      </c>
      <c r="E16" s="2">
        <v>500</v>
      </c>
      <c r="F16" s="2">
        <v>1000</v>
      </c>
      <c r="G16" s="2">
        <v>1500</v>
      </c>
      <c r="H16" s="2">
        <v>500</v>
      </c>
    </row>
    <row r="17" spans="1:8" x14ac:dyDescent="0.25">
      <c r="B17" s="1" t="s">
        <v>5</v>
      </c>
      <c r="C17" s="2">
        <v>0</v>
      </c>
      <c r="D17" s="2">
        <v>600</v>
      </c>
      <c r="E17" s="2">
        <v>0</v>
      </c>
      <c r="F17" s="2">
        <v>0</v>
      </c>
      <c r="G17" s="2">
        <v>0</v>
      </c>
      <c r="H17" s="2">
        <v>0</v>
      </c>
    </row>
    <row r="18" spans="1:8" x14ac:dyDescent="0.25">
      <c r="A18" t="s">
        <v>13</v>
      </c>
      <c r="B18" s="1"/>
      <c r="C18">
        <f>SUMPRODUCT(C13:C17,$J3:$J7)</f>
        <v>0</v>
      </c>
      <c r="D18">
        <f t="shared" ref="D18:H18" si="1">SUMPRODUCT(D13:D17,$J3:$J7)</f>
        <v>600</v>
      </c>
      <c r="E18">
        <f t="shared" si="1"/>
        <v>550</v>
      </c>
      <c r="F18">
        <f t="shared" si="1"/>
        <v>1100</v>
      </c>
      <c r="G18">
        <f t="shared" si="1"/>
        <v>11650</v>
      </c>
      <c r="H18">
        <f t="shared" si="1"/>
        <v>5700</v>
      </c>
    </row>
    <row r="19" spans="1:8" x14ac:dyDescent="0.25">
      <c r="A19" t="s">
        <v>15</v>
      </c>
      <c r="C19">
        <f>POWER(1.05,5)</f>
        <v>1.2762815625000001</v>
      </c>
      <c r="D19">
        <f>POWER(1.05,4)</f>
        <v>1.21550625</v>
      </c>
      <c r="E19">
        <f>POWER(1.05,3)</f>
        <v>1.1576250000000001</v>
      </c>
      <c r="F19">
        <f>POWER(1.05,2)</f>
        <v>1.1025</v>
      </c>
      <c r="G19">
        <f>POWER(1.05,1)</f>
        <v>1.05</v>
      </c>
      <c r="H19">
        <f>POWER(1.05,0)</f>
        <v>1</v>
      </c>
    </row>
    <row r="20" spans="1:8" x14ac:dyDescent="0.25">
      <c r="A20" t="s">
        <v>14</v>
      </c>
      <c r="C20">
        <f>C18/C19</f>
        <v>0</v>
      </c>
      <c r="D20">
        <f t="shared" ref="D20:H20" si="2">D18/D19</f>
        <v>493.62148487512917</v>
      </c>
      <c r="E20">
        <f t="shared" si="2"/>
        <v>475.11067919231181</v>
      </c>
      <c r="F20">
        <f t="shared" si="2"/>
        <v>997.73242630385482</v>
      </c>
      <c r="G20">
        <f t="shared" si="2"/>
        <v>11095.238095238095</v>
      </c>
      <c r="H20">
        <f t="shared" si="2"/>
        <v>5700</v>
      </c>
    </row>
    <row r="21" spans="1:8" x14ac:dyDescent="0.25">
      <c r="A21" t="s">
        <v>11</v>
      </c>
      <c r="C21" s="6">
        <f>SUM(C20:H20)</f>
        <v>18761.702685609391</v>
      </c>
    </row>
    <row r="22" spans="1:8" x14ac:dyDescent="0.25">
      <c r="A22" t="s">
        <v>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Константин Матюнькин</dc:creator>
  <cp:lastModifiedBy>Константин Матюнькин</cp:lastModifiedBy>
  <dcterms:created xsi:type="dcterms:W3CDTF">2022-11-22T08:39:52Z</dcterms:created>
  <dcterms:modified xsi:type="dcterms:W3CDTF">2022-11-23T05:59:47Z</dcterms:modified>
</cp:coreProperties>
</file>