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iu\Downloads\"/>
    </mc:Choice>
  </mc:AlternateContent>
  <xr:revisionPtr revIDLastSave="0" documentId="13_ncr:1_{D6268353-0418-4A5F-BCB4-B7E2731A864A}" xr6:coauthVersionLast="47" xr6:coauthVersionMax="47" xr10:uidLastSave="{00000000-0000-0000-0000-000000000000}"/>
  <bookViews>
    <workbookView xWindow="-120" yWindow="-120" windowWidth="20730" windowHeight="11160" xr2:uid="{675A35C0-AB33-48BD-99DA-2A1684830946}"/>
  </bookViews>
  <sheets>
    <sheet name="Лист1" sheetId="1" r:id="rId1"/>
  </sheets>
  <definedNames>
    <definedName name="solver_adj" localSheetId="0" hidden="1">Лист1!$C$88:$G$88,Лист1!$D$89:$G$89,Лист1!$E$90:$G$90,Лист1!$F$91:$G$91,Лист1!$G$92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Лист1!$C$88:$G$88</definedName>
    <definedName name="solver_lhs2" localSheetId="0" hidden="1">Лист1!$D$89:$G$89</definedName>
    <definedName name="solver_lhs3" localSheetId="0" hidden="1">Лист1!$E$90:$G$90</definedName>
    <definedName name="solver_lhs4" localSheetId="0" hidden="1">Лист1!$F$91:$G$91</definedName>
    <definedName name="solver_lhs5" localSheetId="0" hidden="1">Лист1!$G$92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5</definedName>
    <definedName name="solver_nwt" localSheetId="0" hidden="1">1</definedName>
    <definedName name="solver_opt" localSheetId="0" hidden="1">Лист1!$B$100</definedName>
    <definedName name="solver_pre" localSheetId="0" hidden="1">0.000001</definedName>
    <definedName name="solver_rbv" localSheetId="0" hidden="1">1</definedName>
    <definedName name="solver_rel1" localSheetId="0" hidden="1">5</definedName>
    <definedName name="solver_rel2" localSheetId="0" hidden="1">5</definedName>
    <definedName name="solver_rel3" localSheetId="0" hidden="1">5</definedName>
    <definedName name="solver_rel4" localSheetId="0" hidden="1">5</definedName>
    <definedName name="solver_rel5" localSheetId="0" hidden="1">5</definedName>
    <definedName name="solver_rhs1" localSheetId="0" hidden="1">"бинарное"</definedName>
    <definedName name="solver_rhs2" localSheetId="0" hidden="1">"бинарное"</definedName>
    <definedName name="solver_rhs3" localSheetId="0" hidden="1">"бинарное"</definedName>
    <definedName name="solver_rhs4" localSheetId="0" hidden="1">"бинарное"</definedName>
    <definedName name="solver_rhs5" localSheetId="0" hidden="1">"бинарное"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4" i="1" l="1"/>
  <c r="F93" i="1" a="1"/>
  <c r="F93" i="1" s="1"/>
  <c r="F94" i="1" s="1"/>
  <c r="E92" i="1" a="1"/>
  <c r="E92" i="1" s="1"/>
  <c r="E94" i="1" s="1"/>
  <c r="D91" i="1" a="1"/>
  <c r="D91" i="1" s="1"/>
  <c r="D94" i="1" s="1"/>
  <c r="C90" i="1" a="1"/>
  <c r="C90" i="1" s="1"/>
  <c r="C94" i="1" s="1"/>
  <c r="B89" i="1" a="1"/>
  <c r="B89" i="1" s="1"/>
  <c r="B87" i="1" a="1"/>
  <c r="B87" i="1" s="1"/>
  <c r="D97" i="1" l="1"/>
  <c r="E97" i="1"/>
  <c r="B97" i="1"/>
  <c r="F97" i="1"/>
  <c r="G97" i="1"/>
  <c r="C97" i="1"/>
  <c r="B94" i="1"/>
  <c r="B100" i="1" l="1"/>
  <c r="N66" i="1" a="1"/>
  <c r="N66" i="1" s="1"/>
  <c r="M65" i="1" a="1"/>
  <c r="M65" i="1" s="1"/>
  <c r="L64" i="1" a="1"/>
  <c r="L64" i="1" s="1"/>
  <c r="K63" i="1" a="1"/>
  <c r="K63" i="1" s="1"/>
  <c r="J62" i="1" a="1"/>
  <c r="J62" i="1" s="1"/>
  <c r="N84" i="1" a="1"/>
  <c r="N84" i="1" s="1"/>
  <c r="M83" i="1" a="1"/>
  <c r="M83" i="1" s="1"/>
  <c r="L82" i="1" a="1"/>
  <c r="L82" i="1" s="1"/>
  <c r="K81" i="1" a="1"/>
  <c r="K81" i="1" s="1"/>
  <c r="J80" i="1" a="1"/>
  <c r="J80" i="1" s="1"/>
  <c r="F84" i="1" a="1"/>
  <c r="F84" i="1" s="1"/>
  <c r="E83" i="1" a="1"/>
  <c r="E83" i="1" s="1"/>
  <c r="D82" i="1" a="1"/>
  <c r="D82" i="1" s="1"/>
  <c r="C81" i="1" a="1"/>
  <c r="C81" i="1" s="1"/>
  <c r="B80" i="1" a="1"/>
  <c r="B80" i="1" s="1"/>
  <c r="N75" i="1" a="1"/>
  <c r="N75" i="1" s="1"/>
  <c r="M74" i="1" a="1"/>
  <c r="M74" i="1" s="1"/>
  <c r="L73" i="1" a="1"/>
  <c r="L73" i="1" s="1"/>
  <c r="K72" i="1" a="1"/>
  <c r="K72" i="1" s="1"/>
  <c r="J71" i="1" a="1"/>
  <c r="J71" i="1" s="1"/>
  <c r="F75" i="1" a="1"/>
  <c r="F75" i="1" s="1"/>
  <c r="E74" i="1" a="1"/>
  <c r="E74" i="1" s="1"/>
  <c r="D73" i="1" a="1"/>
  <c r="D73" i="1" s="1"/>
  <c r="C72" i="1" a="1"/>
  <c r="C72" i="1" s="1"/>
  <c r="B71" i="1" a="1"/>
  <c r="B71" i="1" s="1"/>
  <c r="F66" i="1" a="1"/>
  <c r="F66" i="1" s="1"/>
  <c r="E65" i="1" a="1"/>
  <c r="E65" i="1" s="1"/>
  <c r="D64" i="1" a="1"/>
  <c r="D64" i="1" s="1"/>
  <c r="C63" i="1" a="1"/>
  <c r="C63" i="1" s="1"/>
  <c r="B62" i="1" a="1"/>
  <c r="B62" i="1" s="1"/>
  <c r="J78" i="1" a="1"/>
  <c r="J78" i="1" s="1"/>
  <c r="B78" i="1" a="1"/>
  <c r="B78" i="1" s="1"/>
  <c r="J69" i="1" a="1"/>
  <c r="J69" i="1" s="1"/>
  <c r="B69" i="1" a="1"/>
  <c r="B69" i="1" s="1"/>
  <c r="J60" i="1" a="1"/>
  <c r="J60" i="1" s="1"/>
  <c r="B60" i="1" a="1"/>
  <c r="B60" i="1" s="1"/>
  <c r="I51" i="1"/>
  <c r="R51" i="1" s="1"/>
  <c r="I50" i="1"/>
  <c r="R50" i="1" s="1"/>
  <c r="I49" i="1"/>
  <c r="R49" i="1" s="1"/>
  <c r="P48" i="1"/>
  <c r="I48" i="1"/>
  <c r="R48" i="1" s="1"/>
  <c r="P47" i="1"/>
  <c r="I47" i="1"/>
  <c r="R47" i="1" s="1"/>
  <c r="P46" i="1"/>
  <c r="I46" i="1"/>
  <c r="R46" i="1" s="1"/>
  <c r="G53" i="1" s="1"/>
  <c r="G54" i="1" s="1"/>
  <c r="E41" i="1"/>
  <c r="E40" i="1"/>
  <c r="E39" i="1"/>
  <c r="E38" i="1"/>
  <c r="E37" i="1"/>
  <c r="E36" i="1"/>
  <c r="I33" i="1"/>
  <c r="I32" i="1"/>
  <c r="I31" i="1"/>
  <c r="I30" i="1"/>
  <c r="I29" i="1"/>
  <c r="I28" i="1"/>
  <c r="J9" i="1"/>
  <c r="I9" i="1"/>
  <c r="J8" i="1"/>
  <c r="I8" i="1"/>
  <c r="K8" i="1" s="1"/>
  <c r="J7" i="1"/>
  <c r="I7" i="1"/>
  <c r="J6" i="1"/>
  <c r="I6" i="1"/>
  <c r="J5" i="1"/>
  <c r="I5" i="1"/>
  <c r="J4" i="1"/>
  <c r="I4" i="1"/>
  <c r="O46" i="1" l="1"/>
  <c r="O47" i="1"/>
  <c r="O48" i="1"/>
  <c r="O49" i="1"/>
  <c r="O50" i="1"/>
  <c r="O51" i="1"/>
  <c r="P49" i="1"/>
  <c r="P50" i="1"/>
  <c r="E53" i="1" s="1"/>
  <c r="E54" i="1" s="1"/>
  <c r="P51" i="1"/>
  <c r="M46" i="1"/>
  <c r="Q46" i="1"/>
  <c r="M47" i="1"/>
  <c r="Q47" i="1"/>
  <c r="M48" i="1"/>
  <c r="Q48" i="1"/>
  <c r="M49" i="1"/>
  <c r="Q49" i="1"/>
  <c r="M50" i="1"/>
  <c r="Q50" i="1"/>
  <c r="M51" i="1"/>
  <c r="Q51" i="1"/>
  <c r="N46" i="1"/>
  <c r="N47" i="1"/>
  <c r="N48" i="1"/>
  <c r="N49" i="1"/>
  <c r="N50" i="1"/>
  <c r="N51" i="1"/>
  <c r="K7" i="1"/>
  <c r="L7" i="1"/>
  <c r="L6" i="1"/>
  <c r="K6" i="1"/>
  <c r="K5" i="1"/>
  <c r="L5" i="1"/>
  <c r="K4" i="1"/>
  <c r="L4" i="1"/>
  <c r="L8" i="1"/>
  <c r="L9" i="1"/>
  <c r="K9" i="1"/>
  <c r="C53" i="1" l="1"/>
  <c r="C54" i="1" s="1"/>
  <c r="B53" i="1"/>
  <c r="B54" i="1" s="1"/>
  <c r="F53" i="1"/>
  <c r="F54" i="1" s="1"/>
  <c r="D53" i="1"/>
  <c r="D54" i="1" s="1"/>
  <c r="H54" i="1" l="1"/>
  <c r="F55" i="1" s="1"/>
  <c r="B55" i="1" l="1"/>
  <c r="C55" i="1"/>
  <c r="G55" i="1"/>
  <c r="E55" i="1"/>
  <c r="D55" i="1"/>
  <c r="K51" i="1" l="1"/>
  <c r="K47" i="1"/>
  <c r="K46" i="1"/>
  <c r="K50" i="1"/>
  <c r="K49" i="1"/>
  <c r="K4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<sst xmlns="http://schemas.openxmlformats.org/spreadsheetml/2006/main" count="119" uniqueCount="40">
  <si>
    <t>Метод средних баллов</t>
  </si>
  <si>
    <t>Настя</t>
  </si>
  <si>
    <t>M</t>
  </si>
  <si>
    <t>D</t>
  </si>
  <si>
    <t>M-q</t>
  </si>
  <si>
    <t>M+q</t>
  </si>
  <si>
    <t>Лиза</t>
  </si>
  <si>
    <t>Саша</t>
  </si>
  <si>
    <t>Дима</t>
  </si>
  <si>
    <t>Даниил</t>
  </si>
  <si>
    <t>Дмитрий</t>
  </si>
  <si>
    <t>Polo V</t>
  </si>
  <si>
    <t>Datsun</t>
  </si>
  <si>
    <t>Sandero</t>
  </si>
  <si>
    <t>Rio</t>
  </si>
  <si>
    <t>Rapid</t>
  </si>
  <si>
    <t>Almera</t>
  </si>
  <si>
    <t>По графику видно что машины расположились в след. порядке: Polo V, RIO, Sandero, Almera, Datsun, Rapid</t>
  </si>
  <si>
    <t>Но относительно Polo V, Sandero и Almera мнения экспертов разнятся больше всего что говорит о низкой достоверности.</t>
  </si>
  <si>
    <t>Верхние границы Polo V, Rio, Sandero и Almera близки и могут меняться местами с 1 по 4-ое.</t>
  </si>
  <si>
    <t>Метод медианных рангов</t>
  </si>
  <si>
    <t>М</t>
  </si>
  <si>
    <t>Медиана</t>
  </si>
  <si>
    <t>Предпочтительный Кио Рио</t>
  </si>
  <si>
    <t>Метод средневзвешанных рангов</t>
  </si>
  <si>
    <t xml:space="preserve"> D=</t>
  </si>
  <si>
    <t xml:space="preserve"> 1/D=</t>
  </si>
  <si>
    <t>Компет.</t>
  </si>
  <si>
    <t>Mk</t>
  </si>
  <si>
    <t>Меньше всего учитывались мнения Димы и Дмитрия. В лидерах снова Кио Рио.</t>
  </si>
  <si>
    <t>Метод бинарных отношений</t>
  </si>
  <si>
    <t>Медиана Кемени (А)</t>
  </si>
  <si>
    <t>D(1,A)</t>
  </si>
  <si>
    <t>D(2,A)</t>
  </si>
  <si>
    <t>D(3,A)</t>
  </si>
  <si>
    <t>D(4,A)</t>
  </si>
  <si>
    <t>D(5,A)</t>
  </si>
  <si>
    <t>D(6,A)</t>
  </si>
  <si>
    <t>Целевая функция</t>
  </si>
  <si>
    <t>Результат: Rio, Polo V Sandero Almera (все три одинаковые), Rapid  и замыкает Datsun.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</si>
</sst>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 applyAlignment="1">
      <alignment horizontal="left"/>
    </xf>
    <xf numFmtId="0" fontId="0" fillId="0" borderId="1" xfId="0" applyBorder="1"/>
    <xf numFmtId="2" fontId="0" fillId="0" borderId="0" xfId="0" applyNumberFormat="1" applyAlignment="1">
      <alignment horizontal="right"/>
    </xf>
    <xf numFmtId="0" fontId="0" fillId="3" borderId="0" xfId="0" applyFill="1"/>
    <xf numFmtId="0" fontId="0" fillId="3" borderId="1" xfId="0" applyFill="1" applyBorder="1"/>
    <xf numFmtId="0" fontId="0" fillId="4" borderId="1" xfId="0" applyFill="1" applyBorder="1"/>
    <xf numFmtId="0" fontId="0" fillId="5" borderId="0" xfId="0" applyFill="1"/>
    <xf numFmtId="2" fontId="0" fillId="0" borderId="0" xfId="0" applyNumberFormat="1"/>
    <xf numFmtId="9" fontId="0" fillId="0" borderId="0" xfId="0" applyNumberFormat="1"/>
    <xf numFmtId="164" fontId="0" fillId="0" borderId="0" xfId="0" applyNumberFormat="1"/>
    <xf numFmtId="164" fontId="0" fillId="4" borderId="0" xfId="0" applyNumberFormat="1" applyFill="1"/>
    <xf numFmtId="164" fontId="0" fillId="3" borderId="0" xfId="0" applyNumberFormat="1" applyFill="1"/>
    <xf numFmtId="0" fontId="0" fillId="6" borderId="1" xfId="0" applyFill="1" applyBorder="1"/>
    <xf numFmtId="0" fontId="0" fillId="4" borderId="0" xfId="0" applyFill="1"/>
    <xf numFmtId="0" fontId="0" fillId="7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tockChart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val>
            <c:numRef>
              <c:f>Лист1!$I$4:$I$9</c:f>
              <c:numCache>
                <c:formatCode>0.00</c:formatCode>
                <c:ptCount val="6"/>
                <c:pt idx="0">
                  <c:v>5.833333333333333</c:v>
                </c:pt>
                <c:pt idx="1">
                  <c:v>4.666666666666667</c:v>
                </c:pt>
                <c:pt idx="2">
                  <c:v>5.833333333333333</c:v>
                </c:pt>
                <c:pt idx="3">
                  <c:v>6.333333333333333</c:v>
                </c:pt>
                <c:pt idx="4">
                  <c:v>3.3333333333333335</c:v>
                </c:pt>
                <c:pt idx="5">
                  <c:v>5.833333333333333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A-46F6-B567-D4FCCDADD851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val>
            <c:numRef>
              <c:f>Лист1!$J$4:$J$9</c:f>
              <c:numCache>
                <c:formatCode>0.00</c:formatCode>
                <c:ptCount val="6"/>
                <c:pt idx="0">
                  <c:v>4.9666666666666686</c:v>
                </c:pt>
                <c:pt idx="1">
                  <c:v>1.4666666666666686</c:v>
                </c:pt>
                <c:pt idx="2">
                  <c:v>3.3666666666666685</c:v>
                </c:pt>
                <c:pt idx="3">
                  <c:v>1.8666666666666685</c:v>
                </c:pt>
                <c:pt idx="4">
                  <c:v>0.66666666666666574</c:v>
                </c:pt>
                <c:pt idx="5">
                  <c:v>2.9666666666666686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0A-46F6-B567-D4FCCDADD851}"/>
            </c:ext>
          </c:extLst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none"/>
          </c:marker>
          <c:val>
            <c:numRef>
              <c:f>Лист1!$K$4:$K$9</c:f>
              <c:numCache>
                <c:formatCode>0.00</c:formatCode>
                <c:ptCount val="6"/>
                <c:pt idx="0">
                  <c:v>3.6047313799404286</c:v>
                </c:pt>
                <c:pt idx="1">
                  <c:v>3.4556065250276697</c:v>
                </c:pt>
                <c:pt idx="2">
                  <c:v>3.9984854740636147</c:v>
                </c:pt>
                <c:pt idx="3">
                  <c:v>4.9670732312053865</c:v>
                </c:pt>
                <c:pt idx="4">
                  <c:v>2.5168367524056081</c:v>
                </c:pt>
                <c:pt idx="5">
                  <c:v>4.1109319089648242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0A-46F6-B567-D4FCCDADD851}"/>
            </c:ext>
          </c:extLst>
        </c:ser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none"/>
          </c:marker>
          <c:val>
            <c:numRef>
              <c:f>Лист1!$L$4:$L$9</c:f>
              <c:numCache>
                <c:formatCode>0.00</c:formatCode>
                <c:ptCount val="6"/>
                <c:pt idx="0">
                  <c:v>8.0619352867262375</c:v>
                </c:pt>
                <c:pt idx="1">
                  <c:v>5.8777268083056642</c:v>
                </c:pt>
                <c:pt idx="2">
                  <c:v>7.6681811926030514</c:v>
                </c:pt>
                <c:pt idx="3">
                  <c:v>7.6995934354612796</c:v>
                </c:pt>
                <c:pt idx="4">
                  <c:v>4.1498299142610593</c:v>
                </c:pt>
                <c:pt idx="5">
                  <c:v>7.5557347577018419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0A-46F6-B567-D4FCCDADD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solidFill>
                <a:schemeClr val="dk1">
                  <a:lumMod val="75000"/>
                  <a:lumOff val="25000"/>
                </a:schemeClr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1061825904"/>
        <c:axId val="1061826320"/>
      </c:stockChart>
      <c:catAx>
        <c:axId val="10618259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61826320"/>
        <c:crosses val="autoZero"/>
        <c:auto val="1"/>
        <c:lblAlgn val="ctr"/>
        <c:lblOffset val="100"/>
        <c:noMultiLvlLbl val="0"/>
      </c:catAx>
      <c:valAx>
        <c:axId val="106182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6182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14287</xdr:rowOff>
    </xdr:from>
    <xdr:to>
      <xdr:col>7</xdr:col>
      <xdr:colOff>304800</xdr:colOff>
      <xdr:row>22</xdr:row>
      <xdr:rowOff>161925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311082B-3324-6EC9-C200-001FF699B3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B1991-BFCB-45DB-8159-AE4749A30015}">
  <dimension ref="A1:Y100"/>
  <sheetViews>
    <sheetView tabSelected="1" topLeftCell="A80" workbookViewId="0">
      <selection activeCell="I88" sqref="I88"/>
    </sheetView>
  </sheetViews>
  <sheetFormatPr defaultRowHeight="15" x14ac:dyDescent="0.25"/>
  <cols>
    <col min="2" max="7" width="7.7109375" customWidth="1"/>
  </cols>
  <sheetData>
    <row r="1" spans="1:12" x14ac:dyDescent="0.25">
      <c r="B1" t="s">
        <v>0</v>
      </c>
    </row>
    <row r="3" spans="1:12" x14ac:dyDescent="0.25">
      <c r="B3" s="1" t="s">
        <v>6</v>
      </c>
      <c r="C3" s="1" t="s">
        <v>1</v>
      </c>
      <c r="D3" s="1" t="s">
        <v>7</v>
      </c>
      <c r="E3" s="1" t="s">
        <v>8</v>
      </c>
      <c r="F3" s="1" t="s">
        <v>9</v>
      </c>
      <c r="G3" s="1" t="s">
        <v>10</v>
      </c>
      <c r="I3" s="1" t="s">
        <v>2</v>
      </c>
      <c r="J3" s="1" t="s">
        <v>3</v>
      </c>
      <c r="K3" s="1" t="s">
        <v>4</v>
      </c>
      <c r="L3" s="1" t="s">
        <v>5</v>
      </c>
    </row>
    <row r="4" spans="1:12" x14ac:dyDescent="0.25">
      <c r="A4" t="s">
        <v>11</v>
      </c>
      <c r="B4" s="2">
        <v>9</v>
      </c>
      <c r="C4" s="2">
        <v>7</v>
      </c>
      <c r="D4" s="2">
        <v>7</v>
      </c>
      <c r="E4" s="2">
        <v>3</v>
      </c>
      <c r="F4" s="2">
        <v>4</v>
      </c>
      <c r="G4" s="2">
        <v>5</v>
      </c>
      <c r="I4" s="3">
        <f>AVERAGE(B4:G4)</f>
        <v>5.833333333333333</v>
      </c>
      <c r="J4" s="3">
        <f>_xlfn.VAR.S(B4:G4)</f>
        <v>4.9666666666666686</v>
      </c>
      <c r="K4" s="3">
        <f>I4-SQRT(J4)</f>
        <v>3.6047313799404286</v>
      </c>
      <c r="L4" s="3">
        <f>I4+SQRT(J4)</f>
        <v>8.0619352867262375</v>
      </c>
    </row>
    <row r="5" spans="1:12" x14ac:dyDescent="0.25">
      <c r="A5" t="s">
        <v>12</v>
      </c>
      <c r="B5" s="2">
        <v>6</v>
      </c>
      <c r="C5" s="2">
        <v>5</v>
      </c>
      <c r="D5" s="2">
        <v>4</v>
      </c>
      <c r="E5" s="2">
        <v>4</v>
      </c>
      <c r="F5" s="2">
        <v>3</v>
      </c>
      <c r="G5" s="2">
        <v>6</v>
      </c>
      <c r="I5" s="3">
        <f t="shared" ref="I5:I9" si="0">AVERAGE(B5:G5)</f>
        <v>4.666666666666667</v>
      </c>
      <c r="J5" s="3">
        <f t="shared" ref="J5:J9" si="1">_xlfn.VAR.S(B5:G5)</f>
        <v>1.4666666666666686</v>
      </c>
      <c r="K5" s="3">
        <f t="shared" ref="K5:K9" si="2">I5-SQRT(J5)</f>
        <v>3.4556065250276697</v>
      </c>
      <c r="L5" s="3">
        <f t="shared" ref="L5:L9" si="3">I5+SQRT(J5)</f>
        <v>5.8777268083056642</v>
      </c>
    </row>
    <row r="6" spans="1:12" x14ac:dyDescent="0.25">
      <c r="A6" t="s">
        <v>13</v>
      </c>
      <c r="B6" s="2">
        <v>7</v>
      </c>
      <c r="C6" s="2">
        <v>3</v>
      </c>
      <c r="D6" s="2">
        <v>5</v>
      </c>
      <c r="E6" s="2">
        <v>8</v>
      </c>
      <c r="F6" s="2">
        <v>5</v>
      </c>
      <c r="G6" s="2">
        <v>7</v>
      </c>
      <c r="I6" s="3">
        <f t="shared" si="0"/>
        <v>5.833333333333333</v>
      </c>
      <c r="J6" s="3">
        <f t="shared" si="1"/>
        <v>3.3666666666666685</v>
      </c>
      <c r="K6" s="3">
        <f t="shared" si="2"/>
        <v>3.9984854740636147</v>
      </c>
      <c r="L6" s="3">
        <f t="shared" si="3"/>
        <v>7.6681811926030514</v>
      </c>
    </row>
    <row r="7" spans="1:12" x14ac:dyDescent="0.25">
      <c r="A7" t="s">
        <v>14</v>
      </c>
      <c r="B7" s="2">
        <v>7</v>
      </c>
      <c r="C7" s="2">
        <v>6</v>
      </c>
      <c r="D7" s="2">
        <v>7</v>
      </c>
      <c r="E7" s="2">
        <v>4</v>
      </c>
      <c r="F7" s="2">
        <v>6</v>
      </c>
      <c r="G7" s="2">
        <v>8</v>
      </c>
      <c r="I7" s="3">
        <f t="shared" si="0"/>
        <v>6.333333333333333</v>
      </c>
      <c r="J7" s="3">
        <f t="shared" si="1"/>
        <v>1.8666666666666685</v>
      </c>
      <c r="K7" s="3">
        <f t="shared" si="2"/>
        <v>4.9670732312053865</v>
      </c>
      <c r="L7" s="3">
        <f t="shared" si="3"/>
        <v>7.6995934354612796</v>
      </c>
    </row>
    <row r="8" spans="1:12" x14ac:dyDescent="0.25">
      <c r="A8" t="s">
        <v>15</v>
      </c>
      <c r="B8" s="2">
        <v>4</v>
      </c>
      <c r="C8" s="2">
        <v>4</v>
      </c>
      <c r="D8" s="2">
        <v>3</v>
      </c>
      <c r="E8" s="2">
        <v>3</v>
      </c>
      <c r="F8" s="2">
        <v>4</v>
      </c>
      <c r="G8" s="2">
        <v>2</v>
      </c>
      <c r="I8" s="3">
        <f t="shared" si="0"/>
        <v>3.3333333333333335</v>
      </c>
      <c r="J8" s="3">
        <f t="shared" si="1"/>
        <v>0.66666666666666574</v>
      </c>
      <c r="K8" s="3">
        <f t="shared" si="2"/>
        <v>2.5168367524056081</v>
      </c>
      <c r="L8" s="3">
        <f t="shared" si="3"/>
        <v>4.1498299142610593</v>
      </c>
    </row>
    <row r="9" spans="1:12" x14ac:dyDescent="0.25">
      <c r="A9" t="s">
        <v>16</v>
      </c>
      <c r="B9" s="2">
        <v>5</v>
      </c>
      <c r="C9" s="2">
        <v>6</v>
      </c>
      <c r="D9" s="2">
        <v>4</v>
      </c>
      <c r="E9" s="2">
        <v>9</v>
      </c>
      <c r="F9" s="2">
        <v>5</v>
      </c>
      <c r="G9" s="2">
        <v>6</v>
      </c>
      <c r="I9" s="3">
        <f t="shared" si="0"/>
        <v>5.833333333333333</v>
      </c>
      <c r="J9" s="3">
        <f t="shared" si="1"/>
        <v>2.9666666666666686</v>
      </c>
      <c r="K9" s="3">
        <f t="shared" si="2"/>
        <v>4.1109319089648242</v>
      </c>
      <c r="L9" s="3">
        <f t="shared" si="3"/>
        <v>7.5557347577018419</v>
      </c>
    </row>
    <row r="24" spans="1:25" x14ac:dyDescent="0.25">
      <c r="A24" t="s">
        <v>17</v>
      </c>
      <c r="L24" t="s">
        <v>18</v>
      </c>
      <c r="Y24" t="s">
        <v>19</v>
      </c>
    </row>
    <row r="25" spans="1:25" x14ac:dyDescent="0.25">
      <c r="B25" s="4" t="s">
        <v>20</v>
      </c>
      <c r="C25" s="4"/>
      <c r="D25" s="4"/>
      <c r="E25" s="4"/>
    </row>
    <row r="27" spans="1:25" x14ac:dyDescent="0.25">
      <c r="B27" s="1" t="s">
        <v>6</v>
      </c>
      <c r="C27" s="1" t="s">
        <v>1</v>
      </c>
      <c r="D27" s="1" t="s">
        <v>7</v>
      </c>
      <c r="E27" s="1" t="s">
        <v>8</v>
      </c>
      <c r="F27" s="1" t="s">
        <v>9</v>
      </c>
      <c r="G27" s="1" t="s">
        <v>10</v>
      </c>
      <c r="I27" s="1" t="s">
        <v>21</v>
      </c>
    </row>
    <row r="28" spans="1:25" x14ac:dyDescent="0.25">
      <c r="A28" t="s">
        <v>11</v>
      </c>
      <c r="B28" s="2">
        <v>3</v>
      </c>
      <c r="C28" s="2">
        <v>1</v>
      </c>
      <c r="D28" s="2">
        <v>2</v>
      </c>
      <c r="E28" s="2">
        <v>4</v>
      </c>
      <c r="F28" s="2">
        <v>3</v>
      </c>
      <c r="G28" s="2">
        <v>4</v>
      </c>
      <c r="I28">
        <f>AVERAGE(B28:G28)</f>
        <v>2.8333333333333335</v>
      </c>
    </row>
    <row r="29" spans="1:25" x14ac:dyDescent="0.25">
      <c r="A29" t="s">
        <v>12</v>
      </c>
      <c r="B29" s="2">
        <v>6</v>
      </c>
      <c r="C29" s="2">
        <v>5</v>
      </c>
      <c r="D29" s="2">
        <v>6</v>
      </c>
      <c r="E29" s="2">
        <v>3</v>
      </c>
      <c r="F29" s="2">
        <v>6</v>
      </c>
      <c r="G29" s="2">
        <v>3</v>
      </c>
      <c r="I29">
        <f t="shared" ref="I29:I33" si="4">AVERAGE(B29:G29)</f>
        <v>4.833333333333333</v>
      </c>
    </row>
    <row r="30" spans="1:25" x14ac:dyDescent="0.25">
      <c r="A30" t="s">
        <v>13</v>
      </c>
      <c r="B30" s="2">
        <v>2</v>
      </c>
      <c r="C30" s="2">
        <v>4</v>
      </c>
      <c r="D30" s="2">
        <v>4</v>
      </c>
      <c r="E30" s="2">
        <v>2</v>
      </c>
      <c r="F30" s="2">
        <v>5</v>
      </c>
      <c r="G30" s="2">
        <v>2</v>
      </c>
      <c r="I30">
        <f t="shared" si="4"/>
        <v>3.1666666666666665</v>
      </c>
    </row>
    <row r="31" spans="1:25" x14ac:dyDescent="0.25">
      <c r="A31" t="s">
        <v>14</v>
      </c>
      <c r="B31" s="2">
        <v>1</v>
      </c>
      <c r="C31" s="2">
        <v>3</v>
      </c>
      <c r="D31" s="2">
        <v>1</v>
      </c>
      <c r="E31" s="2">
        <v>6</v>
      </c>
      <c r="F31" s="2">
        <v>1</v>
      </c>
      <c r="G31" s="2">
        <v>1</v>
      </c>
      <c r="I31">
        <f t="shared" si="4"/>
        <v>2.1666666666666665</v>
      </c>
    </row>
    <row r="32" spans="1:25" x14ac:dyDescent="0.25">
      <c r="A32" t="s">
        <v>15</v>
      </c>
      <c r="B32" s="2">
        <v>4</v>
      </c>
      <c r="C32" s="2">
        <v>6</v>
      </c>
      <c r="D32" s="2">
        <v>5</v>
      </c>
      <c r="E32" s="2">
        <v>5</v>
      </c>
      <c r="F32" s="2">
        <v>4</v>
      </c>
      <c r="G32" s="2">
        <v>6</v>
      </c>
      <c r="I32">
        <f t="shared" si="4"/>
        <v>5</v>
      </c>
    </row>
    <row r="33" spans="1:18" x14ac:dyDescent="0.25">
      <c r="A33" t="s">
        <v>16</v>
      </c>
      <c r="B33" s="2">
        <v>5</v>
      </c>
      <c r="C33" s="2">
        <v>2</v>
      </c>
      <c r="D33" s="2">
        <v>3</v>
      </c>
      <c r="E33" s="2">
        <v>1</v>
      </c>
      <c r="F33" s="2">
        <v>2</v>
      </c>
      <c r="G33" s="2">
        <v>5</v>
      </c>
      <c r="I33">
        <f t="shared" si="4"/>
        <v>3</v>
      </c>
    </row>
    <row r="35" spans="1:18" x14ac:dyDescent="0.25">
      <c r="E35" s="1" t="s">
        <v>22</v>
      </c>
    </row>
    <row r="36" spans="1:18" x14ac:dyDescent="0.25">
      <c r="A36" t="s">
        <v>11</v>
      </c>
      <c r="B36" s="2">
        <v>1</v>
      </c>
      <c r="C36" s="2">
        <v>2</v>
      </c>
      <c r="D36" s="2">
        <v>3</v>
      </c>
      <c r="E36" s="2">
        <f>(D36+F36)/2</f>
        <v>3</v>
      </c>
      <c r="F36" s="2">
        <v>3</v>
      </c>
      <c r="G36" s="2">
        <v>4</v>
      </c>
      <c r="H36" s="2">
        <v>4</v>
      </c>
    </row>
    <row r="37" spans="1:18" x14ac:dyDescent="0.25">
      <c r="A37" t="s">
        <v>12</v>
      </c>
      <c r="B37" s="2">
        <v>3</v>
      </c>
      <c r="C37" s="2">
        <v>3</v>
      </c>
      <c r="D37" s="2">
        <v>3</v>
      </c>
      <c r="E37" s="2">
        <f t="shared" ref="E37:E41" si="5">(D37+F37)/2</f>
        <v>4.5</v>
      </c>
      <c r="F37" s="2">
        <v>6</v>
      </c>
      <c r="G37" s="2">
        <v>6</v>
      </c>
      <c r="H37" s="2">
        <v>6</v>
      </c>
    </row>
    <row r="38" spans="1:18" x14ac:dyDescent="0.25">
      <c r="A38" t="s">
        <v>13</v>
      </c>
      <c r="B38" s="2">
        <v>2</v>
      </c>
      <c r="C38" s="2">
        <v>2</v>
      </c>
      <c r="D38" s="2">
        <v>2</v>
      </c>
      <c r="E38" s="6">
        <f>(D38+F38)/2</f>
        <v>3</v>
      </c>
      <c r="F38" s="2">
        <v>4</v>
      </c>
      <c r="G38" s="2">
        <v>4</v>
      </c>
      <c r="H38" s="2">
        <v>5</v>
      </c>
    </row>
    <row r="39" spans="1:18" x14ac:dyDescent="0.25">
      <c r="A39" t="s">
        <v>14</v>
      </c>
      <c r="B39" s="2">
        <v>1</v>
      </c>
      <c r="C39" s="2">
        <v>1</v>
      </c>
      <c r="D39" s="2">
        <v>1</v>
      </c>
      <c r="E39" s="5">
        <f t="shared" si="5"/>
        <v>1</v>
      </c>
      <c r="F39" s="2">
        <v>1</v>
      </c>
      <c r="G39" s="2">
        <v>3</v>
      </c>
      <c r="H39" s="2">
        <v>6</v>
      </c>
    </row>
    <row r="40" spans="1:18" x14ac:dyDescent="0.25">
      <c r="A40" t="s">
        <v>15</v>
      </c>
      <c r="B40" s="2">
        <v>4</v>
      </c>
      <c r="C40" s="2">
        <v>4</v>
      </c>
      <c r="D40" s="2">
        <v>5</v>
      </c>
      <c r="E40" s="2">
        <f t="shared" si="5"/>
        <v>5</v>
      </c>
      <c r="F40" s="2">
        <v>5</v>
      </c>
      <c r="G40" s="2">
        <v>6</v>
      </c>
      <c r="H40" s="2">
        <v>6</v>
      </c>
    </row>
    <row r="41" spans="1:18" x14ac:dyDescent="0.25">
      <c r="A41" t="s">
        <v>16</v>
      </c>
      <c r="B41" s="2">
        <v>1</v>
      </c>
      <c r="C41" s="2">
        <v>2</v>
      </c>
      <c r="D41" s="2">
        <v>2</v>
      </c>
      <c r="E41" s="2">
        <f t="shared" si="5"/>
        <v>2.5</v>
      </c>
      <c r="F41" s="2">
        <v>3</v>
      </c>
      <c r="G41" s="2">
        <v>5</v>
      </c>
      <c r="H41" s="2">
        <v>5</v>
      </c>
    </row>
    <row r="42" spans="1:18" x14ac:dyDescent="0.25">
      <c r="B42" t="s">
        <v>23</v>
      </c>
    </row>
    <row r="43" spans="1:18" x14ac:dyDescent="0.25">
      <c r="B43" s="7" t="s">
        <v>24</v>
      </c>
      <c r="C43" s="7"/>
      <c r="D43" s="7"/>
      <c r="E43" s="7"/>
      <c r="F43" s="7"/>
    </row>
    <row r="45" spans="1:18" x14ac:dyDescent="0.25">
      <c r="B45" s="1" t="s">
        <v>6</v>
      </c>
      <c r="C45" s="1" t="s">
        <v>1</v>
      </c>
      <c r="D45" s="1" t="s">
        <v>7</v>
      </c>
      <c r="E45" s="1" t="s">
        <v>8</v>
      </c>
      <c r="F45" s="1" t="s">
        <v>9</v>
      </c>
      <c r="G45" s="1" t="s">
        <v>10</v>
      </c>
      <c r="I45" s="1" t="s">
        <v>21</v>
      </c>
      <c r="K45" s="1" t="s">
        <v>28</v>
      </c>
    </row>
    <row r="46" spans="1:18" x14ac:dyDescent="0.25">
      <c r="A46" t="s">
        <v>11</v>
      </c>
      <c r="B46" s="2">
        <v>3</v>
      </c>
      <c r="C46" s="2">
        <v>1</v>
      </c>
      <c r="D46" s="2">
        <v>2</v>
      </c>
      <c r="E46" s="2">
        <v>4</v>
      </c>
      <c r="F46" s="2">
        <v>3</v>
      </c>
      <c r="G46" s="2">
        <v>4</v>
      </c>
      <c r="I46">
        <f>AVERAGE(B46:G46)</f>
        <v>2.8333333333333335</v>
      </c>
      <c r="K46" s="10">
        <f>SUMPRODUCT(B46:G46,B$55:G$55)</f>
        <v>2.4391071731318528</v>
      </c>
      <c r="M46">
        <f>B46-$I46</f>
        <v>0.16666666666666652</v>
      </c>
      <c r="N46">
        <f t="shared" ref="N46:R51" si="6">C46-$I46</f>
        <v>-1.8333333333333335</v>
      </c>
      <c r="O46">
        <f t="shared" si="6"/>
        <v>-0.83333333333333348</v>
      </c>
      <c r="P46">
        <f t="shared" si="6"/>
        <v>1.1666666666666665</v>
      </c>
      <c r="Q46">
        <f t="shared" si="6"/>
        <v>0.16666666666666652</v>
      </c>
      <c r="R46">
        <f t="shared" si="6"/>
        <v>1.1666666666666665</v>
      </c>
    </row>
    <row r="47" spans="1:18" x14ac:dyDescent="0.25">
      <c r="A47" t="s">
        <v>12</v>
      </c>
      <c r="B47" s="2">
        <v>6</v>
      </c>
      <c r="C47" s="2">
        <v>5</v>
      </c>
      <c r="D47" s="2">
        <v>6</v>
      </c>
      <c r="E47" s="2">
        <v>3</v>
      </c>
      <c r="F47" s="2">
        <v>6</v>
      </c>
      <c r="G47" s="2">
        <v>3</v>
      </c>
      <c r="I47">
        <f t="shared" ref="I47:I51" si="7">AVERAGE(B47:G47)</f>
        <v>4.833333333333333</v>
      </c>
      <c r="K47" s="10">
        <f t="shared" ref="K47:K51" si="8">SUMPRODUCT(B47:G47,B$55:G$55)</f>
        <v>5.3154350508129316</v>
      </c>
      <c r="M47">
        <f t="shared" ref="M47:M51" si="9">B47-$I47</f>
        <v>1.166666666666667</v>
      </c>
      <c r="N47">
        <f t="shared" si="6"/>
        <v>0.16666666666666696</v>
      </c>
      <c r="O47">
        <f t="shared" si="6"/>
        <v>1.166666666666667</v>
      </c>
      <c r="P47">
        <f t="shared" si="6"/>
        <v>-1.833333333333333</v>
      </c>
      <c r="Q47">
        <f t="shared" si="6"/>
        <v>1.166666666666667</v>
      </c>
      <c r="R47">
        <f t="shared" si="6"/>
        <v>-1.833333333333333</v>
      </c>
    </row>
    <row r="48" spans="1:18" x14ac:dyDescent="0.25">
      <c r="A48" t="s">
        <v>13</v>
      </c>
      <c r="B48" s="2">
        <v>2</v>
      </c>
      <c r="C48" s="2">
        <v>4</v>
      </c>
      <c r="D48" s="2">
        <v>4</v>
      </c>
      <c r="E48" s="2">
        <v>2</v>
      </c>
      <c r="F48" s="2">
        <v>5</v>
      </c>
      <c r="G48" s="2">
        <v>2</v>
      </c>
      <c r="I48">
        <f t="shared" si="7"/>
        <v>3.1666666666666665</v>
      </c>
      <c r="K48" s="11">
        <f t="shared" si="8"/>
        <v>3.5464924148197885</v>
      </c>
      <c r="M48">
        <f t="shared" si="9"/>
        <v>-1.1666666666666665</v>
      </c>
      <c r="N48">
        <f t="shared" si="6"/>
        <v>0.83333333333333348</v>
      </c>
      <c r="O48">
        <f t="shared" si="6"/>
        <v>0.83333333333333348</v>
      </c>
      <c r="P48">
        <f t="shared" si="6"/>
        <v>-1.1666666666666665</v>
      </c>
      <c r="Q48">
        <f t="shared" si="6"/>
        <v>1.8333333333333335</v>
      </c>
      <c r="R48">
        <f t="shared" si="6"/>
        <v>-1.1666666666666665</v>
      </c>
    </row>
    <row r="49" spans="1:18" x14ac:dyDescent="0.25">
      <c r="A49" t="s">
        <v>14</v>
      </c>
      <c r="B49" s="2">
        <v>1</v>
      </c>
      <c r="C49" s="2">
        <v>3</v>
      </c>
      <c r="D49" s="2">
        <v>1</v>
      </c>
      <c r="E49" s="2">
        <v>6</v>
      </c>
      <c r="F49" s="2">
        <v>1</v>
      </c>
      <c r="G49" s="2">
        <v>1</v>
      </c>
      <c r="I49">
        <f t="shared" si="7"/>
        <v>2.1666666666666665</v>
      </c>
      <c r="K49" s="12">
        <f t="shared" si="8"/>
        <v>1.6673558142119671</v>
      </c>
      <c r="M49">
        <f t="shared" si="9"/>
        <v>-1.1666666666666665</v>
      </c>
      <c r="N49">
        <f t="shared" si="6"/>
        <v>0.83333333333333348</v>
      </c>
      <c r="O49">
        <f t="shared" si="6"/>
        <v>-1.1666666666666665</v>
      </c>
      <c r="P49">
        <f t="shared" si="6"/>
        <v>3.8333333333333335</v>
      </c>
      <c r="Q49">
        <f t="shared" si="6"/>
        <v>-1.1666666666666665</v>
      </c>
      <c r="R49">
        <f t="shared" si="6"/>
        <v>-1.1666666666666665</v>
      </c>
    </row>
    <row r="50" spans="1:18" x14ac:dyDescent="0.25">
      <c r="A50" t="s">
        <v>15</v>
      </c>
      <c r="B50" s="2">
        <v>4</v>
      </c>
      <c r="C50" s="2">
        <v>6</v>
      </c>
      <c r="D50" s="2">
        <v>5</v>
      </c>
      <c r="E50" s="2">
        <v>5</v>
      </c>
      <c r="F50" s="2">
        <v>4</v>
      </c>
      <c r="G50" s="2">
        <v>6</v>
      </c>
      <c r="I50">
        <f t="shared" si="7"/>
        <v>5</v>
      </c>
      <c r="K50" s="10">
        <f t="shared" si="8"/>
        <v>4.9930888662866435</v>
      </c>
      <c r="M50">
        <f t="shared" si="9"/>
        <v>-1</v>
      </c>
      <c r="N50">
        <f t="shared" si="6"/>
        <v>1</v>
      </c>
      <c r="O50">
        <f t="shared" si="6"/>
        <v>0</v>
      </c>
      <c r="P50">
        <f t="shared" si="6"/>
        <v>0</v>
      </c>
      <c r="Q50">
        <f t="shared" si="6"/>
        <v>-1</v>
      </c>
      <c r="R50">
        <f t="shared" si="6"/>
        <v>1</v>
      </c>
    </row>
    <row r="51" spans="1:18" x14ac:dyDescent="0.25">
      <c r="A51" t="s">
        <v>16</v>
      </c>
      <c r="B51" s="2">
        <v>5</v>
      </c>
      <c r="C51" s="2">
        <v>2</v>
      </c>
      <c r="D51" s="2">
        <v>3</v>
      </c>
      <c r="E51" s="2">
        <v>1</v>
      </c>
      <c r="F51" s="2">
        <v>2</v>
      </c>
      <c r="G51" s="2">
        <v>5</v>
      </c>
      <c r="I51">
        <f t="shared" si="7"/>
        <v>3</v>
      </c>
      <c r="K51" s="10">
        <f t="shared" si="8"/>
        <v>3.0385206807368181</v>
      </c>
      <c r="M51">
        <f t="shared" si="9"/>
        <v>2</v>
      </c>
      <c r="N51">
        <f t="shared" si="6"/>
        <v>-1</v>
      </c>
      <c r="O51">
        <f t="shared" si="6"/>
        <v>0</v>
      </c>
      <c r="P51">
        <f t="shared" si="6"/>
        <v>-2</v>
      </c>
      <c r="Q51">
        <f t="shared" si="6"/>
        <v>-1</v>
      </c>
      <c r="R51">
        <f t="shared" si="6"/>
        <v>2</v>
      </c>
    </row>
    <row r="53" spans="1:18" x14ac:dyDescent="0.25">
      <c r="A53" t="s">
        <v>25</v>
      </c>
      <c r="B53" s="8">
        <f>SUMSQ(M46:M51)/5</f>
        <v>1.8222222222222222</v>
      </c>
      <c r="C53" s="8">
        <f t="shared" ref="C53:G53" si="10">SUMSQ(N46:N51)/5</f>
        <v>1.3555555555555556</v>
      </c>
      <c r="D53" s="8">
        <f t="shared" si="10"/>
        <v>0.8222222222222223</v>
      </c>
      <c r="E53" s="8">
        <f t="shared" si="10"/>
        <v>4.9555555555555557</v>
      </c>
      <c r="F53" s="8">
        <f t="shared" si="10"/>
        <v>1.6222222222222222</v>
      </c>
      <c r="G53" s="8">
        <f t="shared" si="10"/>
        <v>2.4888888888888885</v>
      </c>
    </row>
    <row r="54" spans="1:18" x14ac:dyDescent="0.25">
      <c r="A54" t="s">
        <v>26</v>
      </c>
      <c r="B54">
        <f>1/B53</f>
        <v>0.54878048780487809</v>
      </c>
      <c r="C54">
        <f t="shared" ref="C54:G54" si="11">1/C53</f>
        <v>0.73770491803278682</v>
      </c>
      <c r="D54">
        <f t="shared" si="11"/>
        <v>1.216216216216216</v>
      </c>
      <c r="E54">
        <f t="shared" si="11"/>
        <v>0.20179372197309417</v>
      </c>
      <c r="F54">
        <f t="shared" si="11"/>
        <v>0.61643835616438358</v>
      </c>
      <c r="G54">
        <f t="shared" si="11"/>
        <v>0.40178571428571436</v>
      </c>
      <c r="H54">
        <f>SUM(B54:G54)</f>
        <v>3.7227194144770728</v>
      </c>
    </row>
    <row r="55" spans="1:18" x14ac:dyDescent="0.25">
      <c r="A55" t="s">
        <v>27</v>
      </c>
      <c r="B55" s="9">
        <f>B54/$H54</f>
        <v>0.14741387322148339</v>
      </c>
      <c r="C55" s="9">
        <f t="shared" ref="C55:G55" si="12">C54/$H54</f>
        <v>0.19816291154363339</v>
      </c>
      <c r="D55" s="9">
        <f t="shared" si="12"/>
        <v>0.32670101632869286</v>
      </c>
      <c r="E55" s="9">
        <f t="shared" si="12"/>
        <v>5.4205998224940079E-2</v>
      </c>
      <c r="F55" s="9">
        <f t="shared" si="12"/>
        <v>0.1655881863583786</v>
      </c>
      <c r="G55" s="9">
        <f t="shared" si="12"/>
        <v>0.10792801432287177</v>
      </c>
    </row>
    <row r="56" spans="1:18" x14ac:dyDescent="0.25">
      <c r="A56" t="s">
        <v>29</v>
      </c>
    </row>
    <row r="57" spans="1:18" x14ac:dyDescent="0.25">
      <c r="B57" s="7" t="s">
        <v>30</v>
      </c>
      <c r="C57" s="7"/>
      <c r="D57" s="7"/>
      <c r="E57" s="7"/>
    </row>
    <row r="59" spans="1:18" x14ac:dyDescent="0.25">
      <c r="D59" t="s">
        <v>6</v>
      </c>
      <c r="L59" t="s">
        <v>1</v>
      </c>
    </row>
    <row r="60" spans="1:18" x14ac:dyDescent="0.25">
      <c r="B60" s="1" t="str" cm="1">
        <f t="array" ref="B60:G60">TRANSPOSE(A61:A66)</f>
        <v>Polo V</v>
      </c>
      <c r="C60" s="1" t="str">
        <v>Datsun</v>
      </c>
      <c r="D60" s="1" t="str">
        <v>Sandero</v>
      </c>
      <c r="E60" s="1" t="str">
        <v>Rio</v>
      </c>
      <c r="F60" s="1" t="str">
        <v>Rapid</v>
      </c>
      <c r="G60" s="1" t="str">
        <v>Almera</v>
      </c>
      <c r="J60" s="1" t="str" cm="1">
        <f t="array" ref="J60:O60">TRANSPOSE(I61:I66)</f>
        <v>Polo V</v>
      </c>
      <c r="K60" s="1" t="str">
        <v>Datsun</v>
      </c>
      <c r="L60" s="1" t="str">
        <v>Sandero</v>
      </c>
      <c r="M60" s="1" t="str">
        <v>Rio</v>
      </c>
      <c r="N60" s="1" t="str">
        <v>Rapid</v>
      </c>
      <c r="O60" s="1" t="str">
        <v>Almera</v>
      </c>
    </row>
    <row r="61" spans="1:18" x14ac:dyDescent="0.25">
      <c r="A61" t="s">
        <v>11</v>
      </c>
      <c r="B61" s="13">
        <v>1</v>
      </c>
      <c r="C61" s="2">
        <v>1</v>
      </c>
      <c r="D61" s="2">
        <v>0</v>
      </c>
      <c r="E61" s="2">
        <v>0</v>
      </c>
      <c r="F61" s="2">
        <v>1</v>
      </c>
      <c r="G61" s="2">
        <v>1</v>
      </c>
      <c r="I61" t="s">
        <v>11</v>
      </c>
      <c r="J61" s="13">
        <v>1</v>
      </c>
      <c r="K61" s="2">
        <v>1</v>
      </c>
      <c r="L61" s="2">
        <v>1</v>
      </c>
      <c r="M61" s="2">
        <v>1</v>
      </c>
      <c r="N61" s="2">
        <v>1</v>
      </c>
      <c r="O61" s="2">
        <v>1</v>
      </c>
    </row>
    <row r="62" spans="1:18" x14ac:dyDescent="0.25">
      <c r="A62" t="s">
        <v>12</v>
      </c>
      <c r="B62" s="2" cm="1">
        <f t="array" ref="B62:B66">1-TRANSPOSE(C61:G61)</f>
        <v>0</v>
      </c>
      <c r="C62" s="13">
        <v>1</v>
      </c>
      <c r="D62" s="2">
        <v>0</v>
      </c>
      <c r="E62" s="2">
        <v>0</v>
      </c>
      <c r="F62" s="2">
        <v>0</v>
      </c>
      <c r="G62" s="2">
        <v>0</v>
      </c>
      <c r="I62" t="s">
        <v>12</v>
      </c>
      <c r="J62" s="2" cm="1">
        <f t="array" ref="J62:J66">1-TRANSPOSE(K61:O61)</f>
        <v>0</v>
      </c>
      <c r="K62" s="13">
        <v>1</v>
      </c>
      <c r="L62" s="2">
        <v>0</v>
      </c>
      <c r="M62" s="2">
        <v>0</v>
      </c>
      <c r="N62" s="2">
        <v>1</v>
      </c>
      <c r="O62" s="2">
        <v>0</v>
      </c>
    </row>
    <row r="63" spans="1:18" x14ac:dyDescent="0.25">
      <c r="A63" t="s">
        <v>13</v>
      </c>
      <c r="B63" s="2">
        <v>1</v>
      </c>
      <c r="C63" s="2" cm="1">
        <f t="array" ref="C63:C66">1-TRANSPOSE(D62:G62)</f>
        <v>1</v>
      </c>
      <c r="D63" s="13">
        <v>1</v>
      </c>
      <c r="E63" s="2">
        <v>0</v>
      </c>
      <c r="F63" s="2">
        <v>1</v>
      </c>
      <c r="G63" s="2">
        <v>1</v>
      </c>
      <c r="I63" t="s">
        <v>13</v>
      </c>
      <c r="J63" s="2">
        <v>0</v>
      </c>
      <c r="K63" s="2" cm="1">
        <f t="array" ref="K63:K66">1-TRANSPOSE(L62:O62)</f>
        <v>1</v>
      </c>
      <c r="L63" s="13">
        <v>1</v>
      </c>
      <c r="M63" s="2">
        <v>0</v>
      </c>
      <c r="N63" s="2">
        <v>1</v>
      </c>
      <c r="O63" s="2">
        <v>0</v>
      </c>
    </row>
    <row r="64" spans="1:18" x14ac:dyDescent="0.25">
      <c r="A64" t="s">
        <v>14</v>
      </c>
      <c r="B64" s="2">
        <v>1</v>
      </c>
      <c r="C64" s="2">
        <v>1</v>
      </c>
      <c r="D64" s="2" cm="1">
        <f t="array" ref="D64:D66">1-TRANSPOSE(E63:G63)</f>
        <v>1</v>
      </c>
      <c r="E64" s="13">
        <v>1</v>
      </c>
      <c r="F64" s="2">
        <v>1</v>
      </c>
      <c r="G64" s="2">
        <v>1</v>
      </c>
      <c r="I64" t="s">
        <v>14</v>
      </c>
      <c r="J64" s="2">
        <v>0</v>
      </c>
      <c r="K64" s="2">
        <v>1</v>
      </c>
      <c r="L64" s="2" cm="1">
        <f t="array" ref="L64:L66">1-TRANSPOSE(M63:O63)</f>
        <v>1</v>
      </c>
      <c r="M64" s="13">
        <v>1</v>
      </c>
      <c r="N64" s="2">
        <v>1</v>
      </c>
      <c r="O64" s="2">
        <v>0</v>
      </c>
    </row>
    <row r="65" spans="1:15" x14ac:dyDescent="0.25">
      <c r="A65" t="s">
        <v>15</v>
      </c>
      <c r="B65" s="2">
        <v>0</v>
      </c>
      <c r="C65" s="2">
        <v>1</v>
      </c>
      <c r="D65" s="2">
        <v>0</v>
      </c>
      <c r="E65" s="2" cm="1">
        <f t="array" ref="E65:E66">1-TRANSPOSE(F64:G64)</f>
        <v>0</v>
      </c>
      <c r="F65" s="13">
        <v>1</v>
      </c>
      <c r="G65" s="2">
        <v>1</v>
      </c>
      <c r="I65" t="s">
        <v>15</v>
      </c>
      <c r="J65" s="2">
        <v>0</v>
      </c>
      <c r="K65" s="2">
        <v>0</v>
      </c>
      <c r="L65" s="2">
        <v>0</v>
      </c>
      <c r="M65" s="2" cm="1">
        <f t="array" ref="M65:M66">1-TRANSPOSE(N64:O64)</f>
        <v>0</v>
      </c>
      <c r="N65" s="13">
        <v>1</v>
      </c>
      <c r="O65" s="2">
        <v>0</v>
      </c>
    </row>
    <row r="66" spans="1:15" x14ac:dyDescent="0.25">
      <c r="A66" t="s">
        <v>16</v>
      </c>
      <c r="B66" s="2">
        <v>0</v>
      </c>
      <c r="C66" s="2">
        <v>1</v>
      </c>
      <c r="D66" s="2">
        <v>0</v>
      </c>
      <c r="E66" s="2">
        <v>0</v>
      </c>
      <c r="F66" s="2" cm="1">
        <f t="array" ref="F66">1-TRANSPOSE(G65)</f>
        <v>0</v>
      </c>
      <c r="G66" s="13">
        <v>1</v>
      </c>
      <c r="I66" t="s">
        <v>16</v>
      </c>
      <c r="J66" s="2">
        <v>0</v>
      </c>
      <c r="K66" s="2">
        <v>1</v>
      </c>
      <c r="L66" s="2">
        <v>1</v>
      </c>
      <c r="M66" s="2">
        <v>1</v>
      </c>
      <c r="N66" s="2" cm="1">
        <f t="array" ref="N66">1-TRANSPOSE(O65)</f>
        <v>1</v>
      </c>
      <c r="O66" s="13">
        <v>1</v>
      </c>
    </row>
    <row r="68" spans="1:15" x14ac:dyDescent="0.25">
      <c r="D68" t="s">
        <v>7</v>
      </c>
      <c r="L68" t="s">
        <v>8</v>
      </c>
    </row>
    <row r="69" spans="1:15" x14ac:dyDescent="0.25">
      <c r="B69" s="1" t="str" cm="1">
        <f t="array" ref="B69:G69">TRANSPOSE(A70:A75)</f>
        <v>Polo V</v>
      </c>
      <c r="C69" s="1" t="str">
        <v>Datsun</v>
      </c>
      <c r="D69" s="1" t="str">
        <v>Sandero</v>
      </c>
      <c r="E69" s="1" t="str">
        <v>Rio</v>
      </c>
      <c r="F69" s="1" t="str">
        <v>Rapid</v>
      </c>
      <c r="G69" s="1" t="str">
        <v>Almera</v>
      </c>
      <c r="J69" s="1" t="str" cm="1">
        <f t="array" ref="J69:O69">TRANSPOSE(I70:I75)</f>
        <v>Polo V</v>
      </c>
      <c r="K69" s="1" t="str">
        <v>Datsun</v>
      </c>
      <c r="L69" s="1" t="str">
        <v>Sandero</v>
      </c>
      <c r="M69" s="1" t="str">
        <v>Rio</v>
      </c>
      <c r="N69" s="1" t="str">
        <v>Rapid</v>
      </c>
      <c r="O69" s="1" t="str">
        <v>Almera</v>
      </c>
    </row>
    <row r="70" spans="1:15" x14ac:dyDescent="0.25">
      <c r="A70" t="s">
        <v>11</v>
      </c>
      <c r="B70" s="13">
        <v>1</v>
      </c>
      <c r="C70" s="2">
        <v>1</v>
      </c>
      <c r="D70" s="2">
        <v>1</v>
      </c>
      <c r="E70" s="2">
        <v>0</v>
      </c>
      <c r="F70" s="2">
        <v>1</v>
      </c>
      <c r="G70" s="2">
        <v>1</v>
      </c>
      <c r="I70" t="s">
        <v>11</v>
      </c>
      <c r="J70" s="13">
        <v>1</v>
      </c>
      <c r="K70" s="2">
        <v>0</v>
      </c>
      <c r="L70" s="2">
        <v>0</v>
      </c>
      <c r="M70" s="2">
        <v>1</v>
      </c>
      <c r="N70" s="2">
        <v>1</v>
      </c>
      <c r="O70" s="2">
        <v>0</v>
      </c>
    </row>
    <row r="71" spans="1:15" x14ac:dyDescent="0.25">
      <c r="A71" t="s">
        <v>12</v>
      </c>
      <c r="B71" s="2" cm="1">
        <f t="array" ref="B71:B75">1-TRANSPOSE(C70:G70)</f>
        <v>0</v>
      </c>
      <c r="C71" s="13">
        <v>1</v>
      </c>
      <c r="D71" s="2">
        <v>0</v>
      </c>
      <c r="E71" s="2">
        <v>0</v>
      </c>
      <c r="F71" s="2">
        <v>0</v>
      </c>
      <c r="G71" s="2">
        <v>0</v>
      </c>
      <c r="I71" t="s">
        <v>12</v>
      </c>
      <c r="J71" s="2" cm="1">
        <f t="array" ref="J71:J75">1-TRANSPOSE(K70:O70)</f>
        <v>1</v>
      </c>
      <c r="K71" s="13">
        <v>1</v>
      </c>
      <c r="L71" s="2">
        <v>0</v>
      </c>
      <c r="M71" s="2">
        <v>1</v>
      </c>
      <c r="N71" s="2">
        <v>1</v>
      </c>
      <c r="O71" s="2">
        <v>0</v>
      </c>
    </row>
    <row r="72" spans="1:15" x14ac:dyDescent="0.25">
      <c r="A72" t="s">
        <v>13</v>
      </c>
      <c r="B72" s="2">
        <v>0</v>
      </c>
      <c r="C72" s="2" cm="1">
        <f t="array" ref="C72:C75">1-TRANSPOSE(D71:G71)</f>
        <v>1</v>
      </c>
      <c r="D72" s="13">
        <v>1</v>
      </c>
      <c r="E72" s="2">
        <v>0</v>
      </c>
      <c r="F72" s="2">
        <v>1</v>
      </c>
      <c r="G72" s="2">
        <v>0</v>
      </c>
      <c r="I72" t="s">
        <v>13</v>
      </c>
      <c r="J72" s="2">
        <v>1</v>
      </c>
      <c r="K72" s="2" cm="1">
        <f t="array" ref="K72:K75">1-TRANSPOSE(L71:O71)</f>
        <v>1</v>
      </c>
      <c r="L72" s="13">
        <v>1</v>
      </c>
      <c r="M72" s="2">
        <v>1</v>
      </c>
      <c r="N72" s="2">
        <v>1</v>
      </c>
      <c r="O72" s="2">
        <v>0</v>
      </c>
    </row>
    <row r="73" spans="1:15" x14ac:dyDescent="0.25">
      <c r="A73" t="s">
        <v>14</v>
      </c>
      <c r="B73" s="2">
        <v>1</v>
      </c>
      <c r="C73" s="2">
        <v>1</v>
      </c>
      <c r="D73" s="2" cm="1">
        <f t="array" ref="D73:D75">1-TRANSPOSE(E72:G72)</f>
        <v>1</v>
      </c>
      <c r="E73" s="13">
        <v>1</v>
      </c>
      <c r="F73" s="2">
        <v>1</v>
      </c>
      <c r="G73" s="2">
        <v>1</v>
      </c>
      <c r="I73" t="s">
        <v>14</v>
      </c>
      <c r="J73" s="2">
        <v>0</v>
      </c>
      <c r="K73" s="2">
        <v>0</v>
      </c>
      <c r="L73" s="2" cm="1">
        <f t="array" ref="L73:L75">1-TRANSPOSE(M72:O72)</f>
        <v>0</v>
      </c>
      <c r="M73" s="13">
        <v>1</v>
      </c>
      <c r="N73" s="2">
        <v>0</v>
      </c>
      <c r="O73" s="2">
        <v>0</v>
      </c>
    </row>
    <row r="74" spans="1:15" x14ac:dyDescent="0.25">
      <c r="A74" t="s">
        <v>15</v>
      </c>
      <c r="B74" s="2">
        <v>0</v>
      </c>
      <c r="C74" s="2">
        <v>1</v>
      </c>
      <c r="D74" s="2">
        <v>0</v>
      </c>
      <c r="E74" s="2" cm="1">
        <f t="array" ref="E74:E75">1-TRANSPOSE(F73:G73)</f>
        <v>0</v>
      </c>
      <c r="F74" s="13">
        <v>1</v>
      </c>
      <c r="G74" s="2">
        <v>0</v>
      </c>
      <c r="I74" t="s">
        <v>15</v>
      </c>
      <c r="J74" s="2">
        <v>0</v>
      </c>
      <c r="K74" s="2">
        <v>0</v>
      </c>
      <c r="L74" s="2">
        <v>0</v>
      </c>
      <c r="M74" s="2" cm="1">
        <f t="array" ref="M74:M75">1-TRANSPOSE(N73:O73)</f>
        <v>1</v>
      </c>
      <c r="N74" s="13">
        <v>1</v>
      </c>
      <c r="O74" s="2">
        <v>0</v>
      </c>
    </row>
    <row r="75" spans="1:15" x14ac:dyDescent="0.25">
      <c r="A75" t="s">
        <v>16</v>
      </c>
      <c r="B75" s="2">
        <v>0</v>
      </c>
      <c r="C75" s="2">
        <v>1</v>
      </c>
      <c r="D75" s="2">
        <v>1</v>
      </c>
      <c r="E75" s="2">
        <v>0</v>
      </c>
      <c r="F75" s="2" cm="1">
        <f t="array" ref="F75">1-TRANSPOSE(G74)</f>
        <v>1</v>
      </c>
      <c r="G75" s="13">
        <v>1</v>
      </c>
      <c r="I75" t="s">
        <v>16</v>
      </c>
      <c r="J75" s="2">
        <v>1</v>
      </c>
      <c r="K75" s="2">
        <v>1</v>
      </c>
      <c r="L75" s="2">
        <v>1</v>
      </c>
      <c r="M75" s="2">
        <v>1</v>
      </c>
      <c r="N75" s="2" cm="1">
        <f t="array" ref="N75">1-TRANSPOSE(O74)</f>
        <v>1</v>
      </c>
      <c r="O75" s="13">
        <v>1</v>
      </c>
    </row>
    <row r="77" spans="1:15" x14ac:dyDescent="0.25">
      <c r="D77" t="s">
        <v>9</v>
      </c>
      <c r="L77" t="s">
        <v>10</v>
      </c>
    </row>
    <row r="78" spans="1:15" x14ac:dyDescent="0.25">
      <c r="B78" s="1" t="str" cm="1">
        <f t="array" ref="B78:G78">TRANSPOSE(A79:A84)</f>
        <v>Polo V</v>
      </c>
      <c r="C78" s="1" t="str">
        <v>Datsun</v>
      </c>
      <c r="D78" s="1" t="str">
        <v>Sandero</v>
      </c>
      <c r="E78" s="1" t="str">
        <v>Rio</v>
      </c>
      <c r="F78" s="1" t="str">
        <v>Rapid</v>
      </c>
      <c r="G78" s="1" t="str">
        <v>Almera</v>
      </c>
      <c r="J78" s="1" t="str" cm="1">
        <f t="array" ref="J78:O78">TRANSPOSE(I79:I84)</f>
        <v>Polo V</v>
      </c>
      <c r="K78" s="1" t="str">
        <v>Datsun</v>
      </c>
      <c r="L78" s="1" t="str">
        <v>Sandero</v>
      </c>
      <c r="M78" s="1" t="str">
        <v>Rio</v>
      </c>
      <c r="N78" s="1" t="str">
        <v>Rapid</v>
      </c>
      <c r="O78" s="1" t="str">
        <v>Almera</v>
      </c>
    </row>
    <row r="79" spans="1:15" x14ac:dyDescent="0.25">
      <c r="A79" t="s">
        <v>11</v>
      </c>
      <c r="B79" s="13">
        <v>1</v>
      </c>
      <c r="C79" s="2">
        <v>1</v>
      </c>
      <c r="D79" s="2">
        <v>1</v>
      </c>
      <c r="E79" s="2">
        <v>0</v>
      </c>
      <c r="F79" s="2">
        <v>1</v>
      </c>
      <c r="G79" s="2">
        <v>0</v>
      </c>
      <c r="I79" t="s">
        <v>11</v>
      </c>
      <c r="J79" s="13">
        <v>1</v>
      </c>
      <c r="K79" s="2">
        <v>0</v>
      </c>
      <c r="L79" s="2">
        <v>0</v>
      </c>
      <c r="M79" s="2">
        <v>0</v>
      </c>
      <c r="N79" s="2">
        <v>1</v>
      </c>
      <c r="O79" s="2">
        <v>1</v>
      </c>
    </row>
    <row r="80" spans="1:15" x14ac:dyDescent="0.25">
      <c r="A80" t="s">
        <v>12</v>
      </c>
      <c r="B80" s="2" cm="1">
        <f t="array" ref="B80:B84">1-TRANSPOSE(C79:G79)</f>
        <v>0</v>
      </c>
      <c r="C80" s="13">
        <v>1</v>
      </c>
      <c r="D80" s="2">
        <v>0</v>
      </c>
      <c r="E80" s="2">
        <v>0</v>
      </c>
      <c r="F80" s="2">
        <v>0</v>
      </c>
      <c r="G80" s="2">
        <v>0</v>
      </c>
      <c r="I80" t="s">
        <v>12</v>
      </c>
      <c r="J80" s="2" cm="1">
        <f t="array" ref="J80:J84">1-TRANSPOSE(K79:O79)</f>
        <v>1</v>
      </c>
      <c r="K80" s="13">
        <v>1</v>
      </c>
      <c r="L80" s="2">
        <v>0</v>
      </c>
      <c r="M80" s="2">
        <v>0</v>
      </c>
      <c r="N80" s="2">
        <v>1</v>
      </c>
      <c r="O80" s="2">
        <v>1</v>
      </c>
    </row>
    <row r="81" spans="1:15" x14ac:dyDescent="0.25">
      <c r="A81" t="s">
        <v>13</v>
      </c>
      <c r="B81" s="2">
        <v>0</v>
      </c>
      <c r="C81" s="2" cm="1">
        <f t="array" ref="C81:C84">1-TRANSPOSE(D80:G80)</f>
        <v>1</v>
      </c>
      <c r="D81" s="13">
        <v>1</v>
      </c>
      <c r="E81" s="2">
        <v>0</v>
      </c>
      <c r="F81" s="2">
        <v>0</v>
      </c>
      <c r="G81" s="2">
        <v>0</v>
      </c>
      <c r="I81" t="s">
        <v>13</v>
      </c>
      <c r="J81" s="2">
        <v>1</v>
      </c>
      <c r="K81" s="2" cm="1">
        <f t="array" ref="K81:K84">1-TRANSPOSE(L80:O80)</f>
        <v>1</v>
      </c>
      <c r="L81" s="13">
        <v>1</v>
      </c>
      <c r="M81" s="2">
        <v>0</v>
      </c>
      <c r="N81" s="2">
        <v>1</v>
      </c>
      <c r="O81" s="2">
        <v>1</v>
      </c>
    </row>
    <row r="82" spans="1:15" x14ac:dyDescent="0.25">
      <c r="A82" t="s">
        <v>14</v>
      </c>
      <c r="B82" s="2">
        <v>1</v>
      </c>
      <c r="C82" s="2">
        <v>1</v>
      </c>
      <c r="D82" s="2" cm="1">
        <f t="array" ref="D82:D84">1-TRANSPOSE(E81:G81)</f>
        <v>1</v>
      </c>
      <c r="E82" s="13">
        <v>1</v>
      </c>
      <c r="F82" s="2">
        <v>1</v>
      </c>
      <c r="G82" s="2">
        <v>1</v>
      </c>
      <c r="I82" t="s">
        <v>14</v>
      </c>
      <c r="J82" s="2">
        <v>1</v>
      </c>
      <c r="K82" s="2">
        <v>1</v>
      </c>
      <c r="L82" s="2" cm="1">
        <f t="array" ref="L82:L84">1-TRANSPOSE(M81:O81)</f>
        <v>1</v>
      </c>
      <c r="M82" s="13">
        <v>1</v>
      </c>
      <c r="N82" s="2">
        <v>1</v>
      </c>
      <c r="O82" s="2">
        <v>1</v>
      </c>
    </row>
    <row r="83" spans="1:15" x14ac:dyDescent="0.25">
      <c r="A83" t="s">
        <v>15</v>
      </c>
      <c r="B83" s="2">
        <v>0</v>
      </c>
      <c r="C83" s="2">
        <v>1</v>
      </c>
      <c r="D83" s="2">
        <v>1</v>
      </c>
      <c r="E83" s="2" cm="1">
        <f t="array" ref="E83:E84">1-TRANSPOSE(F82:G82)</f>
        <v>0</v>
      </c>
      <c r="F83" s="13">
        <v>1</v>
      </c>
      <c r="G83" s="2">
        <v>0</v>
      </c>
      <c r="I83" t="s">
        <v>15</v>
      </c>
      <c r="J83" s="2">
        <v>0</v>
      </c>
      <c r="K83" s="2">
        <v>0</v>
      </c>
      <c r="L83" s="2">
        <v>0</v>
      </c>
      <c r="M83" s="2" cm="1">
        <f t="array" ref="M83:M84">1-TRANSPOSE(N82:O82)</f>
        <v>0</v>
      </c>
      <c r="N83" s="13">
        <v>1</v>
      </c>
      <c r="O83" s="2">
        <v>0</v>
      </c>
    </row>
    <row r="84" spans="1:15" x14ac:dyDescent="0.25">
      <c r="A84" t="s">
        <v>16</v>
      </c>
      <c r="B84" s="2">
        <v>1</v>
      </c>
      <c r="C84" s="2">
        <v>1</v>
      </c>
      <c r="D84" s="2">
        <v>1</v>
      </c>
      <c r="E84" s="2">
        <v>0</v>
      </c>
      <c r="F84" s="2" cm="1">
        <f t="array" ref="F84">1-TRANSPOSE(G83)</f>
        <v>1</v>
      </c>
      <c r="G84" s="13">
        <v>1</v>
      </c>
      <c r="I84" t="s">
        <v>16</v>
      </c>
      <c r="J84" s="2">
        <v>0</v>
      </c>
      <c r="K84" s="2">
        <v>0</v>
      </c>
      <c r="L84" s="2">
        <v>0</v>
      </c>
      <c r="M84" s="2">
        <v>0</v>
      </c>
      <c r="N84" s="2" cm="1">
        <f t="array" ref="N84">1-TRANSPOSE(O83)</f>
        <v>1</v>
      </c>
      <c r="O84" s="13">
        <v>1</v>
      </c>
    </row>
    <row r="86" spans="1:15" x14ac:dyDescent="0.25">
      <c r="E86" t="s">
        <v>31</v>
      </c>
    </row>
    <row r="87" spans="1:15" x14ac:dyDescent="0.25">
      <c r="B87" s="1" t="str" cm="1">
        <f t="array" ref="B87:G87">TRANSPOSE(A88:A93)</f>
        <v>Polo V</v>
      </c>
      <c r="C87" s="1" t="str">
        <v>Datsun</v>
      </c>
      <c r="D87" s="1" t="str">
        <v>Sandero</v>
      </c>
      <c r="E87" s="1" t="str">
        <v>Rio</v>
      </c>
      <c r="F87" s="1" t="str">
        <v>Rapid</v>
      </c>
      <c r="G87" s="1" t="str">
        <v>Almera</v>
      </c>
    </row>
    <row r="88" spans="1:15" x14ac:dyDescent="0.25">
      <c r="A88" t="s">
        <v>11</v>
      </c>
      <c r="B88" s="2">
        <v>1</v>
      </c>
      <c r="C88" s="2">
        <v>1</v>
      </c>
      <c r="D88" s="2">
        <v>0</v>
      </c>
      <c r="E88" s="2">
        <v>0</v>
      </c>
      <c r="F88" s="2">
        <v>1</v>
      </c>
      <c r="G88" s="2">
        <v>1</v>
      </c>
    </row>
    <row r="89" spans="1:15" x14ac:dyDescent="0.25">
      <c r="A89" t="s">
        <v>12</v>
      </c>
      <c r="B89" s="2" cm="1">
        <f t="array" ref="B89:B93">1-TRANSPOSE(C88:G88)</f>
        <v>0</v>
      </c>
      <c r="C89" s="2">
        <v>1</v>
      </c>
      <c r="D89" s="2">
        <v>0</v>
      </c>
      <c r="E89" s="2">
        <v>0</v>
      </c>
      <c r="F89" s="2">
        <v>0</v>
      </c>
      <c r="G89" s="2">
        <v>0</v>
      </c>
    </row>
    <row r="90" spans="1:15" x14ac:dyDescent="0.25">
      <c r="A90" t="s">
        <v>13</v>
      </c>
      <c r="B90" s="2">
        <v>1</v>
      </c>
      <c r="C90" s="2" cm="1">
        <f t="array" ref="C90:C93">1-TRANSPOSE(D89:G89)</f>
        <v>1</v>
      </c>
      <c r="D90" s="2">
        <v>1</v>
      </c>
      <c r="E90" s="2">
        <v>0</v>
      </c>
      <c r="F90" s="2">
        <v>1</v>
      </c>
      <c r="G90" s="2">
        <v>0</v>
      </c>
    </row>
    <row r="91" spans="1:15" x14ac:dyDescent="0.25">
      <c r="A91" t="s">
        <v>14</v>
      </c>
      <c r="B91" s="2">
        <v>1</v>
      </c>
      <c r="C91" s="2">
        <v>1</v>
      </c>
      <c r="D91" s="2" cm="1">
        <f t="array" ref="D91:D93">1-TRANSPOSE(E90:G90)</f>
        <v>1</v>
      </c>
      <c r="E91" s="2">
        <v>1</v>
      </c>
      <c r="F91" s="2">
        <v>1</v>
      </c>
      <c r="G91" s="2">
        <v>1</v>
      </c>
    </row>
    <row r="92" spans="1:15" x14ac:dyDescent="0.25">
      <c r="A92" t="s">
        <v>15</v>
      </c>
      <c r="B92" s="2">
        <v>0</v>
      </c>
      <c r="C92" s="2">
        <v>1</v>
      </c>
      <c r="D92" s="2">
        <v>0</v>
      </c>
      <c r="E92" s="2" cm="1">
        <f t="array" ref="E92:E93">1-TRANSPOSE(F91:G91)</f>
        <v>0</v>
      </c>
      <c r="F92" s="2">
        <v>1</v>
      </c>
      <c r="G92" s="2">
        <v>0</v>
      </c>
    </row>
    <row r="93" spans="1:15" x14ac:dyDescent="0.25">
      <c r="A93" t="s">
        <v>16</v>
      </c>
      <c r="B93" s="2">
        <v>0</v>
      </c>
      <c r="C93" s="2">
        <v>1</v>
      </c>
      <c r="D93" s="2">
        <v>1</v>
      </c>
      <c r="E93" s="2">
        <v>0</v>
      </c>
      <c r="F93" s="2" cm="1">
        <f t="array" ref="F93">1-TRANSPOSE(G92)</f>
        <v>1</v>
      </c>
      <c r="G93" s="2">
        <v>1</v>
      </c>
    </row>
    <row r="94" spans="1:15" x14ac:dyDescent="0.25">
      <c r="B94">
        <f>SUM(B88:B93)</f>
        <v>3</v>
      </c>
      <c r="C94">
        <f t="shared" ref="C94:G94" si="13">SUM(C88:C93)</f>
        <v>6</v>
      </c>
      <c r="D94">
        <f t="shared" si="13"/>
        <v>3</v>
      </c>
      <c r="E94" s="15">
        <f t="shared" si="13"/>
        <v>1</v>
      </c>
      <c r="F94">
        <f t="shared" si="13"/>
        <v>5</v>
      </c>
      <c r="G94">
        <f t="shared" si="13"/>
        <v>3</v>
      </c>
    </row>
    <row r="96" spans="1:15" x14ac:dyDescent="0.25">
      <c r="B96" t="s">
        <v>32</v>
      </c>
      <c r="C96" t="s">
        <v>33</v>
      </c>
      <c r="D96" t="s">
        <v>34</v>
      </c>
      <c r="E96" t="s">
        <v>35</v>
      </c>
      <c r="F96" t="s">
        <v>36</v>
      </c>
      <c r="G96" t="s">
        <v>37</v>
      </c>
    </row>
    <row r="97" spans="2:7" x14ac:dyDescent="0.25">
      <c r="B97">
        <f>SUMXMY2(B88:G93,B61:G66)</f>
        <v>4</v>
      </c>
      <c r="C97">
        <f>SUMXMY2(B88:G93,J61:O66)</f>
        <v>8</v>
      </c>
      <c r="D97" s="14">
        <f>SUMXMY2(B88:G93,B70:G75)</f>
        <v>2</v>
      </c>
      <c r="E97">
        <f>SUMXMY2(B88:G93,J70:O75)</f>
        <v>16</v>
      </c>
      <c r="F97">
        <f>SUMXMY2(B88:G93,B79:G84)</f>
        <v>6</v>
      </c>
      <c r="G97">
        <f>SUMXMY2(B88:G93,J79:O84)</f>
        <v>8</v>
      </c>
    </row>
    <row r="99" spans="2:7" x14ac:dyDescent="0.25">
      <c r="B99" t="s">
        <v>38</v>
      </c>
      <c r="E99" t="s">
        <v>39</v>
      </c>
    </row>
    <row r="100" spans="2:7" x14ac:dyDescent="0.25">
      <c r="B100">
        <f>SUM(B97:G97)</f>
        <v>44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Матюнькин</dc:creator>
  <cp:lastModifiedBy>Константин Матюнькин</cp:lastModifiedBy>
  <dcterms:created xsi:type="dcterms:W3CDTF">2022-11-21T10:18:02Z</dcterms:created>
  <dcterms:modified xsi:type="dcterms:W3CDTF">2022-11-21T11:24:37Z</dcterms:modified>
</cp:coreProperties>
</file>